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jwal007\Desktop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O4" i="1"/>
  <c r="O5" i="1"/>
  <c r="O6" i="1"/>
  <c r="O3" i="1"/>
  <c r="N4" i="1"/>
  <c r="N5" i="1"/>
  <c r="N6" i="1"/>
  <c r="N3" i="1"/>
  <c r="L4" i="1"/>
  <c r="L5" i="1"/>
  <c r="L3" i="1"/>
  <c r="J4" i="1"/>
  <c r="J5" i="1"/>
  <c r="J6" i="1"/>
  <c r="D3" i="1"/>
  <c r="H4" i="1"/>
  <c r="H5" i="1"/>
  <c r="H3" i="1"/>
  <c r="I4" i="1"/>
  <c r="E4" i="1"/>
  <c r="K4" i="1" s="1"/>
  <c r="E3" i="1"/>
  <c r="K3" i="1" s="1"/>
  <c r="D4" i="1"/>
  <c r="M4" i="1" s="1"/>
  <c r="D5" i="1"/>
  <c r="D6" i="1"/>
  <c r="L6" i="1" s="1"/>
  <c r="D7" i="1"/>
  <c r="J7" i="1" s="1"/>
  <c r="E7" i="1" l="1"/>
  <c r="I7" i="1"/>
  <c r="K7" i="1"/>
  <c r="E6" i="1"/>
  <c r="I6" i="1"/>
  <c r="K6" i="1"/>
  <c r="L7" i="1"/>
  <c r="M7" i="1" s="1"/>
  <c r="I3" i="1"/>
  <c r="M3" i="1" s="1"/>
  <c r="E5" i="1"/>
  <c r="K5" i="1" s="1"/>
  <c r="I5" i="1"/>
  <c r="H6" i="1"/>
  <c r="M6" i="1" s="1"/>
  <c r="J3" i="1"/>
  <c r="N7" i="1" l="1"/>
  <c r="O7" i="1" s="1"/>
  <c r="M5" i="1"/>
</calcChain>
</file>

<file path=xl/sharedStrings.xml><?xml version="1.0" encoding="utf-8"?>
<sst xmlns="http://schemas.openxmlformats.org/spreadsheetml/2006/main" count="36" uniqueCount="33">
  <si>
    <t>SN</t>
  </si>
  <si>
    <t>Name</t>
  </si>
  <si>
    <t xml:space="preserve">Post </t>
  </si>
  <si>
    <t>Salary</t>
  </si>
  <si>
    <t>Grade</t>
  </si>
  <si>
    <t>City</t>
  </si>
  <si>
    <t>TA/DA</t>
  </si>
  <si>
    <t>Travel</t>
  </si>
  <si>
    <t>PF</t>
  </si>
  <si>
    <t>TOTAL</t>
  </si>
  <si>
    <t>TAX</t>
  </si>
  <si>
    <t>NET Salary</t>
  </si>
  <si>
    <t>Medical Allowlance</t>
  </si>
  <si>
    <t>Home Rent Allowlance</t>
  </si>
  <si>
    <t>Grade Allowlance</t>
  </si>
  <si>
    <t>Ram</t>
  </si>
  <si>
    <t>Sita</t>
  </si>
  <si>
    <t>Hari</t>
  </si>
  <si>
    <t>GM</t>
  </si>
  <si>
    <t>Manager</t>
  </si>
  <si>
    <t>Accountant</t>
  </si>
  <si>
    <t>Officer</t>
  </si>
  <si>
    <t>Peon</t>
  </si>
  <si>
    <t>Gita</t>
  </si>
  <si>
    <t>Nita</t>
  </si>
  <si>
    <t>Kathmandu</t>
  </si>
  <si>
    <t>Lalitpur</t>
  </si>
  <si>
    <t>Bhaktapur</t>
  </si>
  <si>
    <t>Dhading</t>
  </si>
  <si>
    <t>Y</t>
  </si>
  <si>
    <t>N</t>
  </si>
  <si>
    <t>Chitwan</t>
  </si>
  <si>
    <t>SALARY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</si>
</sst>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रु-461]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/>
    <xf numFmtId="0" fontId="3" fillId="0" borderId="1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Sheet1!$A$3:$G$3</c:f>
              <c:strCache>
                <c:ptCount val="7"/>
                <c:pt idx="0">
                  <c:v>1</c:v>
                </c:pt>
                <c:pt idx="1">
                  <c:v>Ram</c:v>
                </c:pt>
                <c:pt idx="2">
                  <c:v>GM</c:v>
                </c:pt>
                <c:pt idx="3">
                  <c:v>रु20,000.00</c:v>
                </c:pt>
                <c:pt idx="4">
                  <c:v>रु200.00</c:v>
                </c:pt>
                <c:pt idx="5">
                  <c:v>Kathmandu</c:v>
                </c:pt>
                <c:pt idx="6">
                  <c:v>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Sheet1!$H$2:$O$2</c:f>
              <c:strCache>
                <c:ptCount val="8"/>
                <c:pt idx="0">
                  <c:v>TA/DA</c:v>
                </c:pt>
                <c:pt idx="1">
                  <c:v>Medical Allowlance</c:v>
                </c:pt>
                <c:pt idx="2">
                  <c:v>Home Rent Allowlance</c:v>
                </c:pt>
                <c:pt idx="3">
                  <c:v>Grade Allowlance</c:v>
                </c:pt>
                <c:pt idx="4">
                  <c:v>PF</c:v>
                </c:pt>
                <c:pt idx="5">
                  <c:v>TOTAL</c:v>
                </c:pt>
                <c:pt idx="6">
                  <c:v>TAX</c:v>
                </c:pt>
                <c:pt idx="7">
                  <c:v>NET Salary</c:v>
                </c:pt>
              </c:strCache>
            </c:strRef>
          </c:cat>
          <c:val>
            <c:numRef>
              <c:f>Sheet1!$H$3:$O$3</c:f>
              <c:numCache>
                <c:formatCode>[$रु-461]#,##0.00</c:formatCode>
                <c:ptCount val="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133333.33333333331</c:v>
                </c:pt>
                <c:pt idx="4">
                  <c:v>2000</c:v>
                </c:pt>
                <c:pt idx="5">
                  <c:v>161333.33333333331</c:v>
                </c:pt>
                <c:pt idx="6">
                  <c:v>29516.666666666664</c:v>
                </c:pt>
                <c:pt idx="7">
                  <c:v>131816.66666666666</c:v>
                </c:pt>
              </c:numCache>
            </c:numRef>
          </c:val>
        </c:ser>
        <c:ser>
          <c:idx val="1"/>
          <c:order val="1"/>
          <c:tx>
            <c:strRef>
              <c:f>Sheet1!$A$4:$G$4</c:f>
              <c:strCache>
                <c:ptCount val="7"/>
                <c:pt idx="0">
                  <c:v>2</c:v>
                </c:pt>
                <c:pt idx="1">
                  <c:v>Sita</c:v>
                </c:pt>
                <c:pt idx="2">
                  <c:v>Manager</c:v>
                </c:pt>
                <c:pt idx="3">
                  <c:v>रु15,000.00</c:v>
                </c:pt>
                <c:pt idx="4">
                  <c:v>रु150.00</c:v>
                </c:pt>
                <c:pt idx="5">
                  <c:v>Lalitpur</c:v>
                </c:pt>
                <c:pt idx="6">
                  <c:v>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Sheet1!$H$2:$O$2</c:f>
              <c:strCache>
                <c:ptCount val="8"/>
                <c:pt idx="0">
                  <c:v>TA/DA</c:v>
                </c:pt>
                <c:pt idx="1">
                  <c:v>Medical Allowlance</c:v>
                </c:pt>
                <c:pt idx="2">
                  <c:v>Home Rent Allowlance</c:v>
                </c:pt>
                <c:pt idx="3">
                  <c:v>Grade Allowlance</c:v>
                </c:pt>
                <c:pt idx="4">
                  <c:v>PF</c:v>
                </c:pt>
                <c:pt idx="5">
                  <c:v>TOTAL</c:v>
                </c:pt>
                <c:pt idx="6">
                  <c:v>TAX</c:v>
                </c:pt>
                <c:pt idx="7">
                  <c:v>NET Salary</c:v>
                </c:pt>
              </c:strCache>
            </c:strRef>
          </c:cat>
          <c:val>
            <c:numRef>
              <c:f>Sheet1!$H$4:$O$4</c:f>
              <c:numCache>
                <c:formatCode>[$रु-461]#,##0.00</c:formatCode>
                <c:ptCount val="8"/>
                <c:pt idx="0">
                  <c:v>1500</c:v>
                </c:pt>
                <c:pt idx="1">
                  <c:v>1500</c:v>
                </c:pt>
                <c:pt idx="2">
                  <c:v>750</c:v>
                </c:pt>
                <c:pt idx="3">
                  <c:v>75000</c:v>
                </c:pt>
                <c:pt idx="4">
                  <c:v>1500</c:v>
                </c:pt>
                <c:pt idx="5">
                  <c:v>95250</c:v>
                </c:pt>
                <c:pt idx="6">
                  <c:v>16300</c:v>
                </c:pt>
                <c:pt idx="7">
                  <c:v>78950</c:v>
                </c:pt>
              </c:numCache>
            </c:numRef>
          </c:val>
        </c:ser>
        <c:ser>
          <c:idx val="2"/>
          <c:order val="2"/>
          <c:tx>
            <c:strRef>
              <c:f>Sheet1!$A$5:$G$5</c:f>
              <c:strCache>
                <c:ptCount val="7"/>
                <c:pt idx="0">
                  <c:v>3</c:v>
                </c:pt>
                <c:pt idx="1">
                  <c:v>Hari</c:v>
                </c:pt>
                <c:pt idx="2">
                  <c:v>Accountant</c:v>
                </c:pt>
                <c:pt idx="3">
                  <c:v>रु10,000.00</c:v>
                </c:pt>
                <c:pt idx="4">
                  <c:v>रु100.00</c:v>
                </c:pt>
                <c:pt idx="5">
                  <c:v>Bhaktapur</c:v>
                </c:pt>
                <c:pt idx="6">
                  <c:v>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Sheet1!$H$2:$O$2</c:f>
              <c:strCache>
                <c:ptCount val="8"/>
                <c:pt idx="0">
                  <c:v>TA/DA</c:v>
                </c:pt>
                <c:pt idx="1">
                  <c:v>Medical Allowlance</c:v>
                </c:pt>
                <c:pt idx="2">
                  <c:v>Home Rent Allowlance</c:v>
                </c:pt>
                <c:pt idx="3">
                  <c:v>Grade Allowlance</c:v>
                </c:pt>
                <c:pt idx="4">
                  <c:v>PF</c:v>
                </c:pt>
                <c:pt idx="5">
                  <c:v>TOTAL</c:v>
                </c:pt>
                <c:pt idx="6">
                  <c:v>TAX</c:v>
                </c:pt>
                <c:pt idx="7">
                  <c:v>NET Salary</c:v>
                </c:pt>
              </c:strCache>
            </c:strRef>
          </c:cat>
          <c:val>
            <c:numRef>
              <c:f>Sheet1!$H$5:$O$5</c:f>
              <c:numCache>
                <c:formatCode>[$रु-461]#,##0.00</c:formatCode>
                <c:ptCount val="8"/>
                <c:pt idx="0">
                  <c:v>0</c:v>
                </c:pt>
                <c:pt idx="1">
                  <c:v>1000</c:v>
                </c:pt>
                <c:pt idx="2">
                  <c:v>1500</c:v>
                </c:pt>
                <c:pt idx="3">
                  <c:v>33333.333333333328</c:v>
                </c:pt>
                <c:pt idx="4">
                  <c:v>1000</c:v>
                </c:pt>
                <c:pt idx="5">
                  <c:v>46833.333333333328</c:v>
                </c:pt>
                <c:pt idx="6">
                  <c:v>6616.6666666666661</c:v>
                </c:pt>
                <c:pt idx="7">
                  <c:v>40216.666666666664</c:v>
                </c:pt>
              </c:numCache>
            </c:numRef>
          </c:val>
        </c:ser>
        <c:ser>
          <c:idx val="3"/>
          <c:order val="3"/>
          <c:tx>
            <c:strRef>
              <c:f>Sheet1!$A$6:$G$6</c:f>
              <c:strCache>
                <c:ptCount val="7"/>
                <c:pt idx="0">
                  <c:v>4</c:v>
                </c:pt>
                <c:pt idx="1">
                  <c:v>Gita</c:v>
                </c:pt>
                <c:pt idx="2">
                  <c:v>Officer</c:v>
                </c:pt>
                <c:pt idx="3">
                  <c:v>रु12,000.00</c:v>
                </c:pt>
                <c:pt idx="4">
                  <c:v>रु120.00</c:v>
                </c:pt>
                <c:pt idx="5">
                  <c:v>Chitwan</c:v>
                </c:pt>
                <c:pt idx="6">
                  <c:v>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Sheet1!$H$2:$O$2</c:f>
              <c:strCache>
                <c:ptCount val="8"/>
                <c:pt idx="0">
                  <c:v>TA/DA</c:v>
                </c:pt>
                <c:pt idx="1">
                  <c:v>Medical Allowlance</c:v>
                </c:pt>
                <c:pt idx="2">
                  <c:v>Home Rent Allowlance</c:v>
                </c:pt>
                <c:pt idx="3">
                  <c:v>Grade Allowlance</c:v>
                </c:pt>
                <c:pt idx="4">
                  <c:v>PF</c:v>
                </c:pt>
                <c:pt idx="5">
                  <c:v>TOTAL</c:v>
                </c:pt>
                <c:pt idx="6">
                  <c:v>TAX</c:v>
                </c:pt>
                <c:pt idx="7">
                  <c:v>NET Salary</c:v>
                </c:pt>
              </c:strCache>
            </c:strRef>
          </c:cat>
          <c:val>
            <c:numRef>
              <c:f>Sheet1!$H$6:$O$6</c:f>
              <c:numCache>
                <c:formatCode>[$रु-461]#,##0.00</c:formatCode>
                <c:ptCount val="8"/>
                <c:pt idx="0">
                  <c:v>1200</c:v>
                </c:pt>
                <c:pt idx="1">
                  <c:v>1200</c:v>
                </c:pt>
                <c:pt idx="2">
                  <c:v>600</c:v>
                </c:pt>
                <c:pt idx="3">
                  <c:v>48000</c:v>
                </c:pt>
                <c:pt idx="4">
                  <c:v>1200</c:v>
                </c:pt>
                <c:pt idx="5">
                  <c:v>64200</c:v>
                </c:pt>
                <c:pt idx="6">
                  <c:v>10090</c:v>
                </c:pt>
                <c:pt idx="7">
                  <c:v>54110</c:v>
                </c:pt>
              </c:numCache>
            </c:numRef>
          </c:val>
        </c:ser>
        <c:ser>
          <c:idx val="4"/>
          <c:order val="4"/>
          <c:tx>
            <c:strRef>
              <c:f>Sheet1!$A$7:$G$7</c:f>
              <c:strCache>
                <c:ptCount val="7"/>
                <c:pt idx="0">
                  <c:v>5</c:v>
                </c:pt>
                <c:pt idx="1">
                  <c:v>Nita</c:v>
                </c:pt>
                <c:pt idx="2">
                  <c:v>Peon</c:v>
                </c:pt>
                <c:pt idx="3">
                  <c:v>रु6,000.00</c:v>
                </c:pt>
                <c:pt idx="4">
                  <c:v>रु60.00</c:v>
                </c:pt>
                <c:pt idx="5">
                  <c:v>Dhading</c:v>
                </c:pt>
                <c:pt idx="6">
                  <c:v>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Sheet1!$H$2:$O$2</c:f>
              <c:strCache>
                <c:ptCount val="8"/>
                <c:pt idx="0">
                  <c:v>TA/DA</c:v>
                </c:pt>
                <c:pt idx="1">
                  <c:v>Medical Allowlance</c:v>
                </c:pt>
                <c:pt idx="2">
                  <c:v>Home Rent Allowlance</c:v>
                </c:pt>
                <c:pt idx="3">
                  <c:v>Grade Allowlance</c:v>
                </c:pt>
                <c:pt idx="4">
                  <c:v>PF</c:v>
                </c:pt>
                <c:pt idx="5">
                  <c:v>TOTAL</c:v>
                </c:pt>
                <c:pt idx="6">
                  <c:v>TAX</c:v>
                </c:pt>
                <c:pt idx="7">
                  <c:v>NET Salary</c:v>
                </c:pt>
              </c:strCache>
            </c:strRef>
          </c:cat>
          <c:val>
            <c:numRef>
              <c:f>Sheet1!$H$7:$O$7</c:f>
              <c:numCache>
                <c:formatCode>[$रु-461]#,##0.00</c:formatCode>
                <c:ptCount val="8"/>
                <c:pt idx="0">
                  <c:v>0</c:v>
                </c:pt>
                <c:pt idx="1">
                  <c:v>600</c:v>
                </c:pt>
                <c:pt idx="2">
                  <c:v>300</c:v>
                </c:pt>
                <c:pt idx="3">
                  <c:v>12000</c:v>
                </c:pt>
                <c:pt idx="4">
                  <c:v>600</c:v>
                </c:pt>
                <c:pt idx="5">
                  <c:v>19500</c:v>
                </c:pt>
                <c:pt idx="6">
                  <c:v>1175</c:v>
                </c:pt>
                <c:pt idx="7">
                  <c:v>18325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419616"/>
        <c:axId val="318419056"/>
        <c:axId val="0"/>
      </c:bar3DChart>
      <c:catAx>
        <c:axId val="3184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19056"/>
        <c:crosses val="autoZero"/>
        <c:auto val="1"/>
        <c:lblAlgn val="ctr"/>
        <c:lblOffset val="100"/>
        <c:noMultiLvlLbl val="0"/>
      </c:catAx>
      <c:valAx>
        <c:axId val="31841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रु-461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41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847725</xdr:colOff>
      <xdr:row>8</xdr:row>
      <xdr:rowOff>109537</xdr:rowOff>
    </xdr:from>
    <xdr:to>
      <xdr:col>13</xdr:col>
      <xdr:colOff>180975</xdr:colOff>
      <xdr:row>22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F12" sqref="F12"/>
    </sheetView>
  </sheetViews>
  <sheetFormatPr defaultRowHeight="15" x14ac:dyDescent="0.25"/>
  <cols>
    <col min="1" max="1" width="3.42578125" bestFit="1" customWidth="1"/>
    <col min="3" max="3" width="11" bestFit="1" customWidth="1"/>
    <col min="4" max="4" width="10.42578125" bestFit="1" customWidth="1"/>
    <col min="5" max="5" width="9.42578125" bestFit="1" customWidth="1"/>
    <col min="6" max="6" width="11.140625" bestFit="1" customWidth="1"/>
    <col min="7" max="7" width="6.42578125" bestFit="1" customWidth="1"/>
    <col min="8" max="8" width="9.42578125" bestFit="1" customWidth="1"/>
    <col min="9" max="9" width="18.85546875" bestFit="1" customWidth="1"/>
    <col min="10" max="10" width="21.85546875" bestFit="1" customWidth="1"/>
    <col min="11" max="11" width="17" bestFit="1" customWidth="1"/>
    <col min="12" max="12" width="9.42578125" bestFit="1" customWidth="1"/>
    <col min="13" max="13" width="11.42578125" bestFit="1" customWidth="1"/>
    <col min="14" max="14" width="10.42578125" bestFit="1" customWidth="1"/>
    <col min="15" max="15" width="11.42578125" bestFit="1" customWidth="1"/>
  </cols>
  <sheetData>
    <row r="1" spans="1:17" x14ac:dyDescent="0.2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6"/>
      <c r="Q1" s="6"/>
    </row>
    <row r="2" spans="1:17" s="1" customForma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7</v>
      </c>
      <c r="H2" s="15" t="s">
        <v>6</v>
      </c>
      <c r="I2" s="16" t="s">
        <v>12</v>
      </c>
      <c r="J2" s="15" t="s">
        <v>13</v>
      </c>
      <c r="K2" s="15" t="s">
        <v>14</v>
      </c>
      <c r="L2" s="15" t="s">
        <v>8</v>
      </c>
      <c r="M2" s="15" t="s">
        <v>9</v>
      </c>
      <c r="N2" s="15" t="s">
        <v>10</v>
      </c>
      <c r="O2" s="15" t="s">
        <v>11</v>
      </c>
      <c r="P2" s="7"/>
      <c r="Q2" s="7"/>
    </row>
    <row r="3" spans="1:17" x14ac:dyDescent="0.25">
      <c r="A3" s="5">
        <v>1</v>
      </c>
      <c r="B3" s="5" t="s">
        <v>15</v>
      </c>
      <c r="C3" s="5" t="s">
        <v>18</v>
      </c>
      <c r="D3" s="9">
        <f>IF(C3="GM",20000,IF(C3="Manager",15000,IF(C3="Accountant",10000,IF(C3="Officer",12000,IF(C3="Peon",6000,4000)))))</f>
        <v>20000</v>
      </c>
      <c r="E3" s="10">
        <f>(D3*1%)</f>
        <v>200</v>
      </c>
      <c r="F3" s="11" t="s">
        <v>25</v>
      </c>
      <c r="G3" s="12" t="s">
        <v>29</v>
      </c>
      <c r="H3" s="10">
        <f>IF(G3="Y",D3*10%,0)</f>
        <v>2000</v>
      </c>
      <c r="I3" s="13">
        <f>D3*10%</f>
        <v>2000</v>
      </c>
      <c r="J3" s="10">
        <f>IF(F3="Kathmandu",D3*10%,IF(F3="Bhaktapur",D3*15%,IF(F3="Kavre",D3*20%,D3*5%)))</f>
        <v>2000</v>
      </c>
      <c r="K3" s="10">
        <f>(D3/30)*E3</f>
        <v>133333.33333333331</v>
      </c>
      <c r="L3" s="10">
        <f>D3*10%</f>
        <v>2000</v>
      </c>
      <c r="M3" s="10">
        <f>(D3+H3+I3+J3+K3+L3)</f>
        <v>161333.33333333331</v>
      </c>
      <c r="N3" s="10">
        <f>IF(M3&lt;=10000,0,IF(M3&lt;=15000,0+(M3-10000)*10%,IF(M3&lt;=20000,0+500+(M3-15000)*15%,0+500+750+(M3-20000)*20%)))</f>
        <v>29516.666666666664</v>
      </c>
      <c r="O3" s="10">
        <f>M3-N3</f>
        <v>131816.66666666666</v>
      </c>
      <c r="P3" s="8"/>
      <c r="Q3" s="6"/>
    </row>
    <row r="4" spans="1:17" x14ac:dyDescent="0.25">
      <c r="A4" s="5">
        <v>2</v>
      </c>
      <c r="B4" s="5" t="s">
        <v>16</v>
      </c>
      <c r="C4" s="5" t="s">
        <v>19</v>
      </c>
      <c r="D4" s="9">
        <f t="shared" ref="D4:D7" si="0">IF(C4="GM",20000,IF(C4="Manager",15000,IF(C4="Accountant",10000,IF(C4="Officer",12000,IF(C4="Peon",6000,4000)))))</f>
        <v>15000</v>
      </c>
      <c r="E4" s="10">
        <f t="shared" ref="E4:E7" si="1">(D4*1%)</f>
        <v>150</v>
      </c>
      <c r="F4" s="11" t="s">
        <v>26</v>
      </c>
      <c r="G4" s="12" t="s">
        <v>29</v>
      </c>
      <c r="H4" s="10">
        <f>IF(G4="Y",D4*10%,0)</f>
        <v>1500</v>
      </c>
      <c r="I4" s="13">
        <f t="shared" ref="I4:I7" si="2">D4*10%</f>
        <v>1500</v>
      </c>
      <c r="J4" s="10">
        <f>IF(F4="Kathmandu",D4*10%,IF(F4="Bhaktapur",D4*15%,IF(F4="Kavre",D4*20%,D4*5%)))</f>
        <v>750</v>
      </c>
      <c r="K4" s="10">
        <f t="shared" ref="K4:K7" si="3">(D4/30)*E4</f>
        <v>75000</v>
      </c>
      <c r="L4" s="10">
        <f t="shared" ref="L4:L7" si="4">D4*10%</f>
        <v>1500</v>
      </c>
      <c r="M4" s="10">
        <f>(D4+H4+I4+J4+K4+L4)</f>
        <v>95250</v>
      </c>
      <c r="N4" s="10">
        <f t="shared" ref="N4:N7" si="5">IF(M4&lt;=10000,0,IF(M4&lt;=15000,0+(M4-10000)*10%,IF(M4&lt;=20000,0+500+(M4-15000)*15%,0+500+750+(M4-20000)*20%)))</f>
        <v>16300</v>
      </c>
      <c r="O4" s="10">
        <f t="shared" ref="O4:O7" si="6">M4-N4</f>
        <v>78950</v>
      </c>
      <c r="P4" s="8"/>
      <c r="Q4" s="6"/>
    </row>
    <row r="5" spans="1:17" x14ac:dyDescent="0.25">
      <c r="A5" s="5">
        <v>3</v>
      </c>
      <c r="B5" s="5" t="s">
        <v>17</v>
      </c>
      <c r="C5" s="5" t="s">
        <v>20</v>
      </c>
      <c r="D5" s="9">
        <f t="shared" si="0"/>
        <v>10000</v>
      </c>
      <c r="E5" s="10">
        <f t="shared" si="1"/>
        <v>100</v>
      </c>
      <c r="F5" s="11" t="s">
        <v>27</v>
      </c>
      <c r="G5" s="12" t="s">
        <v>30</v>
      </c>
      <c r="H5" s="10">
        <f>IF(G5="Y",D5*10%,0)</f>
        <v>0</v>
      </c>
      <c r="I5" s="13">
        <f t="shared" si="2"/>
        <v>1000</v>
      </c>
      <c r="J5" s="10">
        <f>IF(F5="Kathmandu",D5*10%,IF(F5="Bhaktapur",D5*15%,IF(F5="Kavre",D5*20%,D5*5%)))</f>
        <v>1500</v>
      </c>
      <c r="K5" s="10">
        <f t="shared" si="3"/>
        <v>33333.333333333328</v>
      </c>
      <c r="L5" s="10">
        <f t="shared" si="4"/>
        <v>1000</v>
      </c>
      <c r="M5" s="10">
        <f>(D5+H5+I5+J5+K5+L5)</f>
        <v>46833.333333333328</v>
      </c>
      <c r="N5" s="10">
        <f t="shared" si="5"/>
        <v>6616.6666666666661</v>
      </c>
      <c r="O5" s="10">
        <f t="shared" si="6"/>
        <v>40216.666666666664</v>
      </c>
      <c r="P5" s="8"/>
      <c r="Q5" s="6"/>
    </row>
    <row r="6" spans="1:17" x14ac:dyDescent="0.25">
      <c r="A6" s="5">
        <v>4</v>
      </c>
      <c r="B6" s="5" t="s">
        <v>23</v>
      </c>
      <c r="C6" s="5" t="s">
        <v>21</v>
      </c>
      <c r="D6" s="9">
        <f t="shared" si="0"/>
        <v>12000</v>
      </c>
      <c r="E6" s="10">
        <f t="shared" si="1"/>
        <v>120</v>
      </c>
      <c r="F6" s="11" t="s">
        <v>31</v>
      </c>
      <c r="G6" s="12" t="s">
        <v>29</v>
      </c>
      <c r="H6" s="10">
        <f>IF(G6="Y",D6*10%,0)</f>
        <v>1200</v>
      </c>
      <c r="I6" s="13">
        <f t="shared" si="2"/>
        <v>1200</v>
      </c>
      <c r="J6" s="10">
        <f>IF(F6="Kathmandu",D6*10%,IF(F6="Bhaktapur",D6*15%,IF(F6="Kavre",D6*20%,D6*5%)))</f>
        <v>600</v>
      </c>
      <c r="K6" s="10">
        <f t="shared" si="3"/>
        <v>48000</v>
      </c>
      <c r="L6" s="10">
        <f t="shared" si="4"/>
        <v>1200</v>
      </c>
      <c r="M6" s="10">
        <f>(D6+H6+I6+J6+K6+L6)</f>
        <v>64200</v>
      </c>
      <c r="N6" s="10">
        <f t="shared" si="5"/>
        <v>10090</v>
      </c>
      <c r="O6" s="10">
        <f t="shared" si="6"/>
        <v>54110</v>
      </c>
      <c r="P6" s="8"/>
      <c r="Q6" s="6"/>
    </row>
    <row r="7" spans="1:17" x14ac:dyDescent="0.25">
      <c r="A7" s="5">
        <v>5</v>
      </c>
      <c r="B7" s="5" t="s">
        <v>24</v>
      </c>
      <c r="C7" s="5" t="s">
        <v>22</v>
      </c>
      <c r="D7" s="9">
        <f t="shared" si="0"/>
        <v>6000</v>
      </c>
      <c r="E7" s="10">
        <f t="shared" si="1"/>
        <v>60</v>
      </c>
      <c r="F7" s="11" t="s">
        <v>28</v>
      </c>
      <c r="G7" s="12" t="s">
        <v>30</v>
      </c>
      <c r="H7" s="10">
        <f>IF(G7="Y",D7*10%,0)</f>
        <v>0</v>
      </c>
      <c r="I7" s="13">
        <f t="shared" si="2"/>
        <v>600</v>
      </c>
      <c r="J7" s="10">
        <f>IF(F7="Kathmandu",D7*10%,IF(F7="Bhaktapur",D7*15%,IF(F7="Kavre",D7*20%,D7*5%)))</f>
        <v>300</v>
      </c>
      <c r="K7" s="10">
        <f t="shared" si="3"/>
        <v>12000</v>
      </c>
      <c r="L7" s="10">
        <f t="shared" si="4"/>
        <v>600</v>
      </c>
      <c r="M7" s="10">
        <f>(D7+H7+I7+J7+K7+L7)</f>
        <v>19500</v>
      </c>
      <c r="N7" s="10">
        <f t="shared" si="5"/>
        <v>1175</v>
      </c>
      <c r="O7" s="10">
        <f t="shared" si="6"/>
        <v>18325</v>
      </c>
      <c r="P7" s="8"/>
      <c r="Q7" s="6"/>
    </row>
    <row r="8" spans="1:17" x14ac:dyDescent="0.25">
      <c r="D8" s="3"/>
      <c r="F8" s="2"/>
      <c r="G8" s="4"/>
      <c r="J8" s="6"/>
      <c r="K8" s="6"/>
      <c r="L8" s="6"/>
      <c r="M8" s="6"/>
      <c r="N8" s="6"/>
      <c r="O8" s="6"/>
      <c r="P8" s="6"/>
      <c r="Q8" s="6"/>
    </row>
    <row r="9" spans="1:17" x14ac:dyDescent="0.25">
      <c r="J9" s="6"/>
      <c r="K9" s="6"/>
      <c r="L9" s="6"/>
      <c r="M9" s="6"/>
      <c r="N9" s="6"/>
      <c r="O9" s="6"/>
      <c r="P9" s="6"/>
      <c r="Q9" s="6"/>
    </row>
    <row r="10" spans="1:17" x14ac:dyDescent="0.25">
      <c r="J10" s="6"/>
      <c r="K10" s="6"/>
      <c r="L10" s="6"/>
      <c r="M10" s="6"/>
      <c r="N10" s="6"/>
      <c r="O10" s="6"/>
      <c r="P10" s="6"/>
    </row>
  </sheetData>
  <mergeCells count="1">
    <mergeCell ref="A1:O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Prajwal007</dc:creator>
  <cp:lastModifiedBy>Prajwal007</cp:lastModifiedBy>
  <dcterms:created xsi:type="dcterms:W3CDTF">2018-12-17T13:52:42Z</dcterms:created>
  <dcterms:modified xsi:type="dcterms:W3CDTF">2018-12-17T18:04:05Z</dcterms:modified>
</cp:coreProperties>
</file>